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670" windowHeight="4650"/>
  </bookViews>
  <sheets>
    <sheet name="Pesi" sheetId="1" r:id="rId1"/>
    <sheet name="Geometria" sheetId="2" r:id="rId2"/>
    <sheet name="Prestazioni" sheetId="3" r:id="rId3"/>
    <sheet name="Punto Progetto" sheetId="5" r:id="rId4"/>
  </sheets>
  <calcPr calcId="145621"/>
</workbook>
</file>

<file path=xl/calcChain.xml><?xml version="1.0" encoding="utf-8"?>
<calcChain xmlns="http://schemas.openxmlformats.org/spreadsheetml/2006/main">
  <c r="H6" i="5" l="1"/>
  <c r="I6" i="5"/>
  <c r="J6" i="5"/>
  <c r="K6" i="5"/>
  <c r="L6" i="5"/>
  <c r="M6" i="5"/>
  <c r="N6" i="5"/>
  <c r="O6" i="5"/>
  <c r="G6" i="5" l="1"/>
  <c r="C7" i="3"/>
  <c r="F6" i="5" l="1"/>
  <c r="E6" i="5"/>
  <c r="D6" i="5"/>
  <c r="C6" i="5"/>
  <c r="B6" i="5"/>
  <c r="C7" i="2" l="1"/>
  <c r="D7" i="2"/>
  <c r="E7" i="2"/>
  <c r="F7" i="2"/>
  <c r="G7" i="2"/>
  <c r="H7" i="2"/>
  <c r="I7" i="2"/>
  <c r="K7" i="2"/>
  <c r="L7" i="2"/>
  <c r="M7" i="2"/>
  <c r="N7" i="2"/>
  <c r="P7" i="2"/>
  <c r="Q7" i="2"/>
  <c r="S7" i="2"/>
  <c r="T7" i="2"/>
  <c r="U7" i="2"/>
  <c r="W7" i="2"/>
  <c r="X7" i="2"/>
  <c r="B7" i="2"/>
  <c r="I18" i="1"/>
  <c r="H18" i="1"/>
  <c r="G18" i="1"/>
  <c r="F18" i="1"/>
  <c r="E18" i="1"/>
  <c r="D18" i="1"/>
  <c r="C18" i="1"/>
  <c r="B18" i="1"/>
  <c r="I7" i="1"/>
  <c r="H7" i="1"/>
  <c r="G7" i="1"/>
  <c r="F7" i="1"/>
  <c r="E7" i="1"/>
  <c r="D7" i="1"/>
  <c r="C7" i="1"/>
  <c r="B7" i="1"/>
  <c r="I7" i="3"/>
  <c r="H7" i="3"/>
  <c r="G7" i="3"/>
  <c r="F7" i="3"/>
  <c r="E7" i="3"/>
  <c r="D7" i="3"/>
  <c r="B7" i="3"/>
</calcChain>
</file>

<file path=xl/sharedStrings.xml><?xml version="1.0" encoding="utf-8"?>
<sst xmlns="http://schemas.openxmlformats.org/spreadsheetml/2006/main" count="93" uniqueCount="63">
  <si>
    <t>Nome velivolo</t>
  </si>
  <si>
    <t>Atr 42 500</t>
  </si>
  <si>
    <t>Max zero fuel weigth</t>
  </si>
  <si>
    <t>Max landing  weigth</t>
  </si>
  <si>
    <t>Max take-off weigth</t>
  </si>
  <si>
    <t>Pesi in kg</t>
  </si>
  <si>
    <t>Bombardier q300</t>
  </si>
  <si>
    <t>Passenger</t>
  </si>
  <si>
    <t>Xac Ma 60 A</t>
  </si>
  <si>
    <t>AR</t>
  </si>
  <si>
    <t>Ala</t>
  </si>
  <si>
    <t>Impennaggio</t>
  </si>
  <si>
    <t>Fusoliera</t>
  </si>
  <si>
    <t>Global</t>
  </si>
  <si>
    <t>motori</t>
  </si>
  <si>
    <t>Antonov AN 140</t>
  </si>
  <si>
    <t>b (m)</t>
  </si>
  <si>
    <t>ctip (m)</t>
  </si>
  <si>
    <t>crad (m)</t>
  </si>
  <si>
    <t>S (m^2)</t>
  </si>
  <si>
    <t>S alettoni (m^2)</t>
  </si>
  <si>
    <t>S flaps (m^2)</t>
  </si>
  <si>
    <t>S horizzontal (m^2)</t>
  </si>
  <si>
    <t>Sh incl (m^2)</t>
  </si>
  <si>
    <t>S vertical (m^2)</t>
  </si>
  <si>
    <t>Length (m)</t>
  </si>
  <si>
    <t>Larghezza (m)</t>
  </si>
  <si>
    <t>Altezza (m)</t>
  </si>
  <si>
    <t>Wheel track (m)</t>
  </si>
  <si>
    <t>Interasse (m)</t>
  </si>
  <si>
    <t>diametro (m)</t>
  </si>
  <si>
    <t>distanza (m)</t>
  </si>
  <si>
    <t>S  spoiler(m^2)</t>
  </si>
  <si>
    <t>Sv incl (m^2)</t>
  </si>
  <si>
    <t>max cru. Speed (Km/h)</t>
  </si>
  <si>
    <t>economic cru. Speed (Km/h)</t>
  </si>
  <si>
    <t>max operating altitude (m)</t>
  </si>
  <si>
    <t>service ceiling (m)</t>
  </si>
  <si>
    <t>Range with max fuel (nmiles)</t>
  </si>
  <si>
    <t>Range (nmiles)</t>
  </si>
  <si>
    <t>Media</t>
  </si>
  <si>
    <t>Operating weight empty</t>
  </si>
  <si>
    <t>Max fuel weight</t>
  </si>
  <si>
    <t>Max payload weight</t>
  </si>
  <si>
    <t>Max Ramp weight</t>
  </si>
  <si>
    <t>Pesi in lb</t>
  </si>
  <si>
    <t>T/O Distance field lenght (m)</t>
  </si>
  <si>
    <t>landing distance field lenght (m)</t>
  </si>
  <si>
    <t xml:space="preserve"> Atr 42 500</t>
  </si>
  <si>
    <t>Wto (lb)</t>
  </si>
  <si>
    <t>S (ft^2)</t>
  </si>
  <si>
    <t>(W/S)to  (lb/ft^2)</t>
  </si>
  <si>
    <t>(W/P)to  (lb/hp)</t>
  </si>
  <si>
    <t>Zcruise (m)</t>
  </si>
  <si>
    <t>Vcruise (kts)</t>
  </si>
  <si>
    <t>Sigma</t>
  </si>
  <si>
    <t>Kv</t>
  </si>
  <si>
    <t>Kz</t>
  </si>
  <si>
    <t>phi</t>
  </si>
  <si>
    <t>Pcr/Pto</t>
  </si>
  <si>
    <t>(W/P)cr</t>
  </si>
  <si>
    <t>Ip</t>
  </si>
  <si>
    <t>Vcr/Ip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</si>
</sst>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\-0.00\ 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0" borderId="0" xfId="0" applyAlignment="1">
      <alignment horizontal="center"/>
    </xf>
    <xf numFmtId="3" fontId="0" fillId="0" borderId="0" xfId="0" applyNumberFormat="1"/>
    <xf numFmtId="0" fontId="1" fillId="3" borderId="0" xfId="0" applyFont="1" applyFill="1"/>
    <xf numFmtId="0" fontId="2" fillId="4" borderId="0" xfId="0" applyFont="1" applyFill="1"/>
    <xf numFmtId="0" fontId="0" fillId="5" borderId="0" xfId="0" applyFill="1"/>
    <xf numFmtId="0" fontId="0" fillId="3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6" borderId="1" xfId="0" applyFill="1" applyBorder="1"/>
    <xf numFmtId="0" fontId="2" fillId="4" borderId="2" xfId="0" applyFont="1" applyFill="1" applyBorder="1"/>
    <xf numFmtId="0" fontId="0" fillId="4" borderId="1" xfId="0" applyFill="1" applyBorder="1"/>
    <xf numFmtId="0" fontId="0" fillId="4" borderId="2" xfId="0" applyFill="1" applyBorder="1"/>
    <xf numFmtId="0" fontId="0" fillId="2" borderId="0" xfId="0" applyFill="1"/>
    <xf numFmtId="0" fontId="0" fillId="8" borderId="0" xfId="0" applyFill="1" applyAlignment="1">
      <alignment horizontal="right"/>
    </xf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6" borderId="3" xfId="0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/>
    <xf numFmtId="164" fontId="0" fillId="0" borderId="1" xfId="0" applyNumberFormat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B15" sqref="B15:I17"/>
    </sheetView>
  </sheetViews>
  <sheetFormatPr defaultRowHeight="15" x14ac:dyDescent="0.25"/>
  <cols>
    <col min="1" max="1" width="31.28515625" customWidth="1"/>
    <col min="2" max="2" width="19.140625" bestFit="1" customWidth="1"/>
    <col min="3" max="3" width="19.85546875" bestFit="1" customWidth="1"/>
    <col min="4" max="4" width="18" bestFit="1" customWidth="1"/>
    <col min="5" max="5" width="26" customWidth="1"/>
    <col min="6" max="6" width="16.28515625" customWidth="1"/>
    <col min="7" max="7" width="18.28515625" customWidth="1"/>
    <col min="8" max="8" width="15.42578125" customWidth="1"/>
    <col min="9" max="9" width="15.7109375" customWidth="1"/>
  </cols>
  <sheetData>
    <row r="1" spans="1:15" x14ac:dyDescent="0.25">
      <c r="A1" s="20" t="s">
        <v>5</v>
      </c>
    </row>
    <row r="2" spans="1:15" x14ac:dyDescent="0.25">
      <c r="A2" t="s">
        <v>0</v>
      </c>
      <c r="B2" s="15" t="s">
        <v>4</v>
      </c>
      <c r="C2" s="15" t="s">
        <v>3</v>
      </c>
      <c r="D2" s="15" t="s">
        <v>2</v>
      </c>
      <c r="E2" s="15" t="s">
        <v>41</v>
      </c>
      <c r="F2" s="15" t="s">
        <v>42</v>
      </c>
      <c r="G2" s="15" t="s">
        <v>43</v>
      </c>
      <c r="H2" s="21" t="s">
        <v>44</v>
      </c>
      <c r="I2" s="15" t="s">
        <v>7</v>
      </c>
    </row>
    <row r="3" spans="1:15" x14ac:dyDescent="0.25">
      <c r="A3" s="16" t="s">
        <v>1</v>
      </c>
      <c r="B3" s="1">
        <v>18600</v>
      </c>
      <c r="C3" s="1">
        <v>18300</v>
      </c>
      <c r="D3" s="1">
        <v>16700</v>
      </c>
      <c r="E3" s="1">
        <v>11250</v>
      </c>
      <c r="F3" s="1">
        <v>4500</v>
      </c>
      <c r="G3" s="1">
        <v>5450</v>
      </c>
      <c r="H3" s="4">
        <v>18770</v>
      </c>
      <c r="I3" s="4">
        <v>48</v>
      </c>
      <c r="J3" s="2"/>
      <c r="K3" s="2"/>
      <c r="L3" s="2"/>
      <c r="M3" s="2"/>
      <c r="N3" s="2"/>
      <c r="O3" s="2"/>
    </row>
    <row r="4" spans="1:15" x14ac:dyDescent="0.25">
      <c r="A4" s="16" t="s">
        <v>6</v>
      </c>
      <c r="B4" s="1"/>
      <c r="C4" s="1"/>
      <c r="D4" s="1"/>
      <c r="E4" s="1"/>
      <c r="F4" s="1"/>
      <c r="G4" s="1"/>
      <c r="H4" s="4"/>
      <c r="I4" s="4"/>
      <c r="J4" s="2"/>
      <c r="K4" s="2"/>
      <c r="L4" s="2"/>
      <c r="M4" s="2"/>
      <c r="N4" s="2"/>
      <c r="O4" s="2"/>
    </row>
    <row r="5" spans="1:15" x14ac:dyDescent="0.25">
      <c r="A5" s="16" t="s">
        <v>8</v>
      </c>
      <c r="B5" s="1"/>
      <c r="C5" s="1"/>
      <c r="D5" s="1"/>
      <c r="E5" s="1"/>
      <c r="F5" s="1"/>
      <c r="G5" s="1"/>
      <c r="H5" s="1"/>
      <c r="I5" s="4"/>
      <c r="J5" s="2"/>
      <c r="K5" s="2"/>
      <c r="L5" s="2"/>
      <c r="M5" s="2"/>
      <c r="N5" s="2"/>
      <c r="O5" s="2"/>
    </row>
    <row r="6" spans="1:15" x14ac:dyDescent="0.25">
      <c r="A6" s="16" t="s">
        <v>15</v>
      </c>
      <c r="B6" s="1"/>
      <c r="C6" s="1"/>
      <c r="D6" s="1"/>
      <c r="E6" s="1"/>
      <c r="F6" s="1"/>
      <c r="G6" s="1"/>
      <c r="H6" s="1"/>
      <c r="I6" s="4"/>
      <c r="J6" s="2"/>
      <c r="K6" s="2"/>
      <c r="L6" s="3"/>
      <c r="M6" s="2"/>
      <c r="N6" s="2"/>
      <c r="O6" s="2"/>
    </row>
    <row r="7" spans="1:15" x14ac:dyDescent="0.25">
      <c r="A7" s="19" t="s">
        <v>40</v>
      </c>
      <c r="B7" s="18">
        <f>AVERAGE(B3:B4:B5:B6)</f>
        <v>18600</v>
      </c>
      <c r="C7" s="18">
        <f>AVERAGE(C3:C4:C5:C6)</f>
        <v>18300</v>
      </c>
      <c r="D7" s="18">
        <f>AVERAGE(D3:D4:D5:D6)</f>
        <v>16700</v>
      </c>
      <c r="E7" s="18">
        <f>AVERAGE(E3:E4:E5:E6)</f>
        <v>11250</v>
      </c>
      <c r="F7" s="18">
        <f>AVERAGE(F3:F4:F5:F6)</f>
        <v>4500</v>
      </c>
      <c r="G7" s="18">
        <f>AVERAGE(G3:G4:G5:G6)</f>
        <v>5450</v>
      </c>
      <c r="H7" s="18">
        <f>AVERAGE(H3:H4:H5:H6)</f>
        <v>18770</v>
      </c>
      <c r="I7" s="18">
        <f>AVERAGE(I3:I4:I5:I6)</f>
        <v>48</v>
      </c>
    </row>
    <row r="12" spans="1:15" x14ac:dyDescent="0.25">
      <c r="A12" s="20" t="s">
        <v>45</v>
      </c>
    </row>
    <row r="13" spans="1:15" x14ac:dyDescent="0.25">
      <c r="A13" t="s">
        <v>0</v>
      </c>
      <c r="B13" s="15" t="s">
        <v>4</v>
      </c>
      <c r="C13" s="15" t="s">
        <v>3</v>
      </c>
      <c r="D13" s="15" t="s">
        <v>2</v>
      </c>
      <c r="E13" s="15" t="s">
        <v>41</v>
      </c>
      <c r="F13" s="15" t="s">
        <v>42</v>
      </c>
      <c r="G13" s="15" t="s">
        <v>43</v>
      </c>
      <c r="H13" s="21" t="s">
        <v>44</v>
      </c>
      <c r="I13" s="15" t="s">
        <v>7</v>
      </c>
    </row>
    <row r="14" spans="1:15" x14ac:dyDescent="0.25">
      <c r="A14" s="16" t="s">
        <v>1</v>
      </c>
      <c r="B14" s="1">
        <v>41005</v>
      </c>
      <c r="C14" s="1">
        <v>40345</v>
      </c>
      <c r="D14" s="1">
        <v>36817</v>
      </c>
      <c r="E14" s="1">
        <v>24802</v>
      </c>
      <c r="F14" s="1">
        <v>9921</v>
      </c>
      <c r="G14" s="1">
        <v>12015</v>
      </c>
      <c r="H14" s="4">
        <v>41308</v>
      </c>
      <c r="I14" s="4">
        <v>48</v>
      </c>
    </row>
    <row r="15" spans="1:15" x14ac:dyDescent="0.25">
      <c r="A15" s="16" t="s">
        <v>6</v>
      </c>
      <c r="B15" s="1"/>
      <c r="C15" s="1"/>
      <c r="D15" s="1"/>
      <c r="E15" s="1"/>
      <c r="F15" s="1"/>
      <c r="G15" s="1"/>
      <c r="H15" s="4"/>
      <c r="I15" s="4"/>
    </row>
    <row r="16" spans="1:15" x14ac:dyDescent="0.25">
      <c r="A16" s="16" t="s">
        <v>8</v>
      </c>
      <c r="B16" s="1"/>
      <c r="C16" s="1"/>
      <c r="D16" s="1"/>
      <c r="E16" s="1"/>
      <c r="F16" s="1"/>
      <c r="G16" s="1"/>
      <c r="H16" s="1"/>
      <c r="I16" s="4"/>
    </row>
    <row r="17" spans="1:9" x14ac:dyDescent="0.25">
      <c r="A17" s="16" t="s">
        <v>15</v>
      </c>
      <c r="B17" s="1"/>
      <c r="C17" s="1"/>
      <c r="D17" s="1"/>
      <c r="E17" s="1"/>
      <c r="F17" s="1"/>
      <c r="G17" s="1"/>
      <c r="H17" s="1"/>
      <c r="I17" s="4"/>
    </row>
    <row r="18" spans="1:9" x14ac:dyDescent="0.25">
      <c r="A18" s="18" t="s">
        <v>40</v>
      </c>
      <c r="B18" s="18">
        <f>AVERAGE(B14:B15:B16:B17)</f>
        <v>41005</v>
      </c>
      <c r="C18" s="18">
        <f>AVERAGE(C14:C15:C16:C17)</f>
        <v>40345</v>
      </c>
      <c r="D18" s="18">
        <f>AVERAGE(D14:D15:D16:D17)</f>
        <v>36817</v>
      </c>
      <c r="E18" s="18">
        <f>AVERAGE(E14:E15:E16:E17)</f>
        <v>24802</v>
      </c>
      <c r="F18" s="18">
        <f>AVERAGE(F14:F15:F16:F17)</f>
        <v>9921</v>
      </c>
      <c r="G18" s="18">
        <f>AVERAGE(G14:G15:G16:G17)</f>
        <v>12015</v>
      </c>
      <c r="H18" s="18">
        <f>AVERAGE(H14:H16)</f>
        <v>41308</v>
      </c>
      <c r="I18" s="18">
        <f>AVERAGE(I14:I15:I16:I17)</f>
        <v>48</v>
      </c>
    </row>
  </sheetData>
  <pageMargins left="0.7" right="0.7" top="0.75" bottom="0.75" header="0.3" footer="0.3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activeCell="B4" sqref="B4:X6"/>
    </sheetView>
  </sheetViews>
  <sheetFormatPr defaultRowHeight="15" x14ac:dyDescent="0.25"/>
  <cols>
    <col min="1" max="1" width="22.140625" customWidth="1"/>
    <col min="7" max="7" width="15.140625" bestFit="1" customWidth="1"/>
    <col min="8" max="8" width="12.28515625" bestFit="1" customWidth="1"/>
    <col min="9" max="9" width="14.28515625" bestFit="1" customWidth="1"/>
    <col min="10" max="10" width="6" customWidth="1"/>
    <col min="11" max="11" width="18.140625" bestFit="1" customWidth="1"/>
    <col min="12" max="12" width="12.5703125" bestFit="1" customWidth="1"/>
    <col min="13" max="13" width="14.7109375" bestFit="1" customWidth="1"/>
    <col min="14" max="14" width="12.140625" bestFit="1" customWidth="1"/>
    <col min="15" max="15" width="4.42578125" customWidth="1"/>
    <col min="16" max="16" width="10.5703125" bestFit="1" customWidth="1"/>
    <col min="17" max="17" width="13.28515625" bestFit="1" customWidth="1"/>
    <col min="18" max="18" width="4" customWidth="1"/>
    <col min="19" max="19" width="11" bestFit="1" customWidth="1"/>
    <col min="20" max="20" width="15.28515625" bestFit="1" customWidth="1"/>
    <col min="21" max="21" width="12.7109375" bestFit="1" customWidth="1"/>
    <col min="22" max="22" width="4" customWidth="1"/>
    <col min="23" max="23" width="12.7109375" bestFit="1" customWidth="1"/>
    <col min="24" max="24" width="11.85546875" bestFit="1" customWidth="1"/>
  </cols>
  <sheetData>
    <row r="1" spans="1:24" x14ac:dyDescent="0.25">
      <c r="B1" s="5"/>
      <c r="C1" s="5"/>
      <c r="D1" s="5"/>
      <c r="E1" s="5"/>
      <c r="F1" s="6" t="s">
        <v>10</v>
      </c>
      <c r="G1" s="5"/>
      <c r="H1" s="5"/>
      <c r="I1" s="5"/>
      <c r="J1" s="9"/>
      <c r="K1" s="10"/>
      <c r="L1" s="10" t="s">
        <v>11</v>
      </c>
      <c r="M1" s="10"/>
      <c r="N1" s="10"/>
      <c r="P1" s="11"/>
      <c r="Q1" s="11" t="s">
        <v>12</v>
      </c>
      <c r="R1" s="12"/>
      <c r="S1" s="13" t="s">
        <v>13</v>
      </c>
      <c r="T1" s="13"/>
      <c r="U1" s="13"/>
      <c r="W1" s="14" t="s">
        <v>14</v>
      </c>
      <c r="X1" s="14"/>
    </row>
    <row r="2" spans="1:24" x14ac:dyDescent="0.25">
      <c r="A2" t="s">
        <v>0</v>
      </c>
      <c r="B2" s="7" t="s">
        <v>16</v>
      </c>
      <c r="C2" s="7" t="s">
        <v>17</v>
      </c>
      <c r="D2" s="7" t="s">
        <v>18</v>
      </c>
      <c r="E2" s="7" t="s">
        <v>9</v>
      </c>
      <c r="F2" s="7" t="s">
        <v>19</v>
      </c>
      <c r="G2" s="7" t="s">
        <v>20</v>
      </c>
      <c r="H2" s="7" t="s">
        <v>21</v>
      </c>
      <c r="I2" s="7" t="s">
        <v>32</v>
      </c>
      <c r="J2" s="7"/>
      <c r="K2" s="7" t="s">
        <v>22</v>
      </c>
      <c r="L2" s="7" t="s">
        <v>23</v>
      </c>
      <c r="M2" s="7" t="s">
        <v>24</v>
      </c>
      <c r="N2" s="7" t="s">
        <v>33</v>
      </c>
      <c r="P2" s="7" t="s">
        <v>25</v>
      </c>
      <c r="Q2" s="7" t="s">
        <v>26</v>
      </c>
      <c r="R2" s="7"/>
      <c r="S2" s="7" t="s">
        <v>27</v>
      </c>
      <c r="T2" s="7" t="s">
        <v>28</v>
      </c>
      <c r="U2" s="7" t="s">
        <v>29</v>
      </c>
      <c r="W2" s="7" t="s">
        <v>30</v>
      </c>
      <c r="X2" s="7" t="s">
        <v>31</v>
      </c>
    </row>
    <row r="3" spans="1:24" x14ac:dyDescent="0.25">
      <c r="A3" s="16" t="s">
        <v>1</v>
      </c>
      <c r="B3" s="1">
        <v>24.57</v>
      </c>
      <c r="C3" s="1">
        <v>1.41</v>
      </c>
      <c r="D3" s="1">
        <v>2.56</v>
      </c>
      <c r="E3" s="1">
        <v>11.1</v>
      </c>
      <c r="F3" s="1">
        <v>54.5</v>
      </c>
      <c r="G3" s="1">
        <v>3.12</v>
      </c>
      <c r="H3" s="1">
        <v>11</v>
      </c>
      <c r="I3" s="1">
        <v>1.1200000000000001</v>
      </c>
      <c r="J3" s="1"/>
      <c r="K3" s="1">
        <v>11.73</v>
      </c>
      <c r="L3" s="1">
        <v>3.92</v>
      </c>
      <c r="M3" s="1">
        <v>12.48</v>
      </c>
      <c r="N3" s="1">
        <v>4</v>
      </c>
      <c r="O3" s="1"/>
      <c r="P3" s="1">
        <v>22.67</v>
      </c>
      <c r="Q3" s="1">
        <v>2.8650000000000002</v>
      </c>
      <c r="R3" s="1"/>
      <c r="S3" s="1">
        <v>8.59</v>
      </c>
      <c r="T3" s="4">
        <v>4.0999999999999996</v>
      </c>
      <c r="U3" s="4">
        <v>8.7799999999999994</v>
      </c>
      <c r="V3" s="1"/>
      <c r="W3" s="4">
        <v>3.94</v>
      </c>
      <c r="X3" s="4">
        <v>8.1</v>
      </c>
    </row>
    <row r="4" spans="1:24" x14ac:dyDescent="0.25">
      <c r="A4" s="16" t="s">
        <v>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6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6" t="s">
        <v>15</v>
      </c>
      <c r="B6" s="1"/>
      <c r="C6" s="22"/>
      <c r="D6" s="2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7" t="s">
        <v>40</v>
      </c>
      <c r="B7" s="18">
        <f>AVERAGE(B3:B4:B5:B6)</f>
        <v>24.57</v>
      </c>
      <c r="C7" s="18">
        <f>AVERAGE(C3:C4:C5:C6)</f>
        <v>1.41</v>
      </c>
      <c r="D7" s="18">
        <f>AVERAGE(D3:D4:D5:D6)</f>
        <v>2.56</v>
      </c>
      <c r="E7" s="18">
        <f>AVERAGE(E3:E4:E5:E6)</f>
        <v>11.1</v>
      </c>
      <c r="F7" s="18">
        <f>AVERAGE(F3:F4:F5:F6)</f>
        <v>54.5</v>
      </c>
      <c r="G7" s="18">
        <f>AVERAGE(G3:G4:G5:G6)</f>
        <v>3.12</v>
      </c>
      <c r="H7" s="18">
        <f>AVERAGE(H3:H4:H5:H6)</f>
        <v>11</v>
      </c>
      <c r="I7" s="18">
        <f>AVERAGE(I3:I4:I5:I6)</f>
        <v>1.1200000000000001</v>
      </c>
      <c r="J7" s="23"/>
      <c r="K7" s="18">
        <f>AVERAGE(K3:K4:K5:K6)</f>
        <v>11.73</v>
      </c>
      <c r="L7" s="18">
        <f>AVERAGE(L3:L4:L5:L6)</f>
        <v>3.92</v>
      </c>
      <c r="M7" s="18">
        <f>AVERAGE(M3:M4:M5:M6)</f>
        <v>12.48</v>
      </c>
      <c r="N7" s="18">
        <f>AVERAGE(N3:N4:N5:N6)</f>
        <v>4</v>
      </c>
      <c r="O7" s="23"/>
      <c r="P7" s="18">
        <f>AVERAGE(P3:P4:P5:P6)</f>
        <v>22.67</v>
      </c>
      <c r="Q7" s="18">
        <f>AVERAGE(Q3:Q4:Q5:Q6)</f>
        <v>2.8650000000000002</v>
      </c>
      <c r="R7" s="23"/>
      <c r="S7" s="18">
        <f>AVERAGE(S3:S4:S5:S6)</f>
        <v>8.59</v>
      </c>
      <c r="T7" s="18">
        <f>AVERAGE(T3:T4:T5:T6)</f>
        <v>4.0999999999999996</v>
      </c>
      <c r="U7" s="18">
        <f>AVERAGE(U3:U4:U5:U6)</f>
        <v>8.7799999999999994</v>
      </c>
      <c r="V7" s="23"/>
      <c r="W7" s="18">
        <f>AVERAGE(W3:W4:W5:W6)</f>
        <v>3.94</v>
      </c>
      <c r="X7" s="18">
        <f>AVERAGE(X3:X4:X5:X6)</f>
        <v>8.1</v>
      </c>
    </row>
    <row r="12" spans="1:24" x14ac:dyDescent="0.25">
      <c r="C12" s="8"/>
      <c r="D12" s="8"/>
    </row>
    <row r="13" spans="1:24" x14ac:dyDescent="0.25">
      <c r="C13" s="8"/>
      <c r="D1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"/>
  <sheetViews>
    <sheetView workbookViewId="0">
      <selection activeCell="B4" sqref="B4:I6"/>
    </sheetView>
  </sheetViews>
  <sheetFormatPr defaultRowHeight="15" x14ac:dyDescent="0.25"/>
  <cols>
    <col min="1" max="1" width="29.7109375" customWidth="1"/>
    <col min="2" max="2" width="21.5703125" bestFit="1" customWidth="1"/>
    <col min="3" max="3" width="26.5703125" bestFit="1" customWidth="1"/>
    <col min="4" max="4" width="25.140625" bestFit="1" customWidth="1"/>
    <col min="5" max="5" width="17.42578125" bestFit="1" customWidth="1"/>
    <col min="6" max="6" width="26.7109375" customWidth="1"/>
    <col min="7" max="7" width="31.5703125" customWidth="1"/>
    <col min="8" max="8" width="19.7109375" customWidth="1"/>
    <col min="9" max="9" width="30.7109375" customWidth="1"/>
  </cols>
  <sheetData>
    <row r="2" spans="1:12" x14ac:dyDescent="0.25">
      <c r="A2" t="s">
        <v>0</v>
      </c>
      <c r="B2" s="15" t="s">
        <v>34</v>
      </c>
      <c r="C2" s="15" t="s">
        <v>35</v>
      </c>
      <c r="D2" s="15" t="s">
        <v>36</v>
      </c>
      <c r="E2" s="15" t="s">
        <v>37</v>
      </c>
      <c r="F2" s="15" t="s">
        <v>46</v>
      </c>
      <c r="G2" s="15" t="s">
        <v>38</v>
      </c>
      <c r="H2" s="15" t="s">
        <v>39</v>
      </c>
      <c r="I2" s="15" t="s">
        <v>47</v>
      </c>
    </row>
    <row r="3" spans="1:12" x14ac:dyDescent="0.25">
      <c r="A3" s="16" t="s">
        <v>1</v>
      </c>
      <c r="B3" s="1">
        <v>556</v>
      </c>
      <c r="C3" s="1">
        <v>445</v>
      </c>
      <c r="D3" s="1">
        <v>7620</v>
      </c>
      <c r="E3" s="1">
        <v>5485</v>
      </c>
      <c r="F3" s="1">
        <v>1337.45</v>
      </c>
      <c r="G3" s="1">
        <v>1600</v>
      </c>
      <c r="H3" s="1">
        <v>840</v>
      </c>
      <c r="I3" s="1">
        <v>1040</v>
      </c>
      <c r="J3" s="2"/>
      <c r="K3" s="2"/>
      <c r="L3" s="2"/>
    </row>
    <row r="4" spans="1:12" x14ac:dyDescent="0.25">
      <c r="A4" s="16" t="s">
        <v>6</v>
      </c>
      <c r="B4" s="1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25">
      <c r="A5" s="16" t="s">
        <v>8</v>
      </c>
      <c r="B5" s="1"/>
      <c r="C5" s="1"/>
      <c r="D5" s="1"/>
      <c r="E5" s="1"/>
      <c r="F5" s="1"/>
      <c r="G5" s="1"/>
      <c r="H5" s="1"/>
      <c r="I5" s="1"/>
      <c r="J5" s="2"/>
      <c r="K5" s="2"/>
      <c r="L5" s="2"/>
    </row>
    <row r="6" spans="1:12" x14ac:dyDescent="0.25">
      <c r="A6" s="16" t="s">
        <v>15</v>
      </c>
      <c r="B6" s="1"/>
      <c r="C6" s="1"/>
      <c r="D6" s="1"/>
      <c r="E6" s="1"/>
      <c r="F6" s="1"/>
      <c r="G6" s="1"/>
      <c r="H6" s="1"/>
      <c r="I6" s="1"/>
      <c r="J6" s="2"/>
      <c r="K6" s="2"/>
      <c r="L6" s="2"/>
    </row>
    <row r="7" spans="1:12" x14ac:dyDescent="0.25">
      <c r="A7" s="17" t="s">
        <v>40</v>
      </c>
      <c r="B7" s="18">
        <f>AVERAGE(B3:B4:B5:B6)</f>
        <v>556</v>
      </c>
      <c r="C7" s="18">
        <f>AVERAGE(C3:C4:C5:C6)</f>
        <v>445</v>
      </c>
      <c r="D7" s="18" t="e">
        <f>AVERAGE(D4:D5:D6)</f>
        <v>#DIV/0!</v>
      </c>
      <c r="E7" s="18">
        <f>AVERAGE(E3:E4:E5)</f>
        <v>5485</v>
      </c>
      <c r="F7" s="18">
        <f>AVERAGE(F3:F4:F5:F6)</f>
        <v>1337.45</v>
      </c>
      <c r="G7" s="18">
        <f>AVERAGE(G3:G5)</f>
        <v>1600</v>
      </c>
      <c r="H7" s="18">
        <f>AVERAGE(H3:H4:H5:H6)</f>
        <v>840</v>
      </c>
      <c r="I7" s="18">
        <f>AVERAGE(I3:I4:I5)</f>
        <v>1040</v>
      </c>
      <c r="J7" s="2"/>
      <c r="K7" s="2"/>
      <c r="L7" s="2"/>
    </row>
  </sheetData>
  <pageMargins left="0.7" right="0.7" top="0.75" bottom="0.75" header="0.3" footer="0.3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G16" sqref="G15:G16"/>
    </sheetView>
  </sheetViews>
  <sheetFormatPr defaultRowHeight="15" x14ac:dyDescent="0.25"/>
  <cols>
    <col min="1" max="1" width="17" customWidth="1"/>
    <col min="4" max="6" width="16.85546875" customWidth="1"/>
    <col min="7" max="7" width="12.7109375" customWidth="1"/>
    <col min="14" max="14" width="10.5703125" bestFit="1" customWidth="1"/>
  </cols>
  <sheetData>
    <row r="1" spans="1:15" x14ac:dyDescent="0.25">
      <c r="B1" s="28" t="s">
        <v>49</v>
      </c>
      <c r="C1" s="29" t="s">
        <v>50</v>
      </c>
      <c r="D1" s="30" t="s">
        <v>51</v>
      </c>
      <c r="E1" s="28" t="s">
        <v>52</v>
      </c>
      <c r="F1" s="28" t="s">
        <v>53</v>
      </c>
      <c r="G1" s="28" t="s">
        <v>54</v>
      </c>
      <c r="H1" s="28" t="s">
        <v>55</v>
      </c>
      <c r="I1" s="28" t="s">
        <v>56</v>
      </c>
      <c r="J1" s="28" t="s">
        <v>57</v>
      </c>
      <c r="K1" s="28" t="s">
        <v>58</v>
      </c>
      <c r="L1" s="28" t="s">
        <v>59</v>
      </c>
      <c r="M1" s="28" t="s">
        <v>60</v>
      </c>
      <c r="N1" s="28" t="s">
        <v>61</v>
      </c>
      <c r="O1" s="28" t="s">
        <v>62</v>
      </c>
    </row>
    <row r="2" spans="1:15" x14ac:dyDescent="0.25">
      <c r="A2" s="16" t="s">
        <v>48</v>
      </c>
      <c r="B2" s="24">
        <v>41005</v>
      </c>
      <c r="C2" s="1">
        <v>586.63</v>
      </c>
      <c r="D2" s="24">
        <v>69.900000000000006</v>
      </c>
      <c r="E2" s="4">
        <v>8.5399999999999991</v>
      </c>
      <c r="F2" s="4">
        <v>7620</v>
      </c>
      <c r="G2" s="4">
        <v>240</v>
      </c>
      <c r="H2" s="31">
        <v>0.4481</v>
      </c>
      <c r="I2" s="31">
        <v>1.1572</v>
      </c>
      <c r="J2" s="31">
        <v>0.91159999999999997</v>
      </c>
      <c r="K2" s="31">
        <v>0.75</v>
      </c>
      <c r="L2" s="31">
        <v>0.79100000000000004</v>
      </c>
      <c r="M2" s="31">
        <v>10.7941</v>
      </c>
      <c r="N2" s="31">
        <v>2.4357000000000002</v>
      </c>
      <c r="O2" s="31">
        <v>98.532399999999996</v>
      </c>
    </row>
    <row r="3" spans="1:15" x14ac:dyDescent="0.25">
      <c r="A3" s="16" t="s">
        <v>6</v>
      </c>
      <c r="B3" s="24"/>
      <c r="C3" s="1"/>
      <c r="D3" s="24"/>
      <c r="E3" s="4"/>
      <c r="F3" s="4"/>
      <c r="G3" s="4"/>
      <c r="H3" s="31"/>
      <c r="I3" s="31"/>
      <c r="J3" s="31"/>
      <c r="K3" s="31"/>
      <c r="L3" s="31"/>
      <c r="M3" s="31"/>
      <c r="N3" s="31"/>
      <c r="O3" s="31"/>
    </row>
    <row r="4" spans="1:15" x14ac:dyDescent="0.25">
      <c r="A4" s="16" t="s">
        <v>8</v>
      </c>
      <c r="B4" s="24"/>
      <c r="C4" s="1"/>
      <c r="D4" s="24"/>
      <c r="E4" s="4"/>
      <c r="F4" s="4"/>
      <c r="G4" s="4"/>
      <c r="H4" s="31"/>
      <c r="I4" s="31"/>
      <c r="J4" s="31"/>
      <c r="K4" s="31"/>
      <c r="L4" s="31"/>
      <c r="M4" s="31"/>
      <c r="N4" s="31"/>
      <c r="O4" s="31"/>
    </row>
    <row r="5" spans="1:15" x14ac:dyDescent="0.25">
      <c r="A5" s="27" t="s">
        <v>15</v>
      </c>
      <c r="B5" s="25"/>
      <c r="C5" s="26"/>
      <c r="D5" s="25"/>
      <c r="E5" s="4"/>
      <c r="F5" s="4"/>
      <c r="G5" s="4"/>
      <c r="H5" s="31"/>
      <c r="I5" s="31"/>
      <c r="J5" s="31"/>
      <c r="K5" s="31"/>
      <c r="L5" s="31"/>
      <c r="M5" s="31"/>
      <c r="N5" s="31"/>
      <c r="O5" s="31"/>
    </row>
    <row r="6" spans="1:15" x14ac:dyDescent="0.25">
      <c r="A6" s="18" t="s">
        <v>40</v>
      </c>
      <c r="B6" s="18">
        <f>AVERAGE(B2:B3:B4:B5)</f>
        <v>41005</v>
      </c>
      <c r="C6" s="18">
        <f>AVERAGE(C2:C3:C4:C5)</f>
        <v>586.63</v>
      </c>
      <c r="D6" s="18">
        <f>AVERAGE(D2:D3:D4:D5)</f>
        <v>69.900000000000006</v>
      </c>
      <c r="E6" s="18">
        <f>AVERAGE(E2:E3:E4:E5)</f>
        <v>8.5399999999999991</v>
      </c>
      <c r="F6" s="18">
        <f>AVERAGE(F2:F3:F4:F5)</f>
        <v>7620</v>
      </c>
      <c r="G6" s="18">
        <f>AVERAGE(G2:G3:G4:G5)</f>
        <v>240</v>
      </c>
      <c r="H6" s="18">
        <f>AVERAGE(H2:H3:H4:H5)</f>
        <v>0.4481</v>
      </c>
      <c r="I6" s="18">
        <f>AVERAGE(I2:I3:I4:I5)</f>
        <v>1.1572</v>
      </c>
      <c r="J6" s="18">
        <f>AVERAGE(J2:J3:J4:J5)</f>
        <v>0.91159999999999997</v>
      </c>
      <c r="K6" s="18">
        <f>AVERAGE(K2:K3:K4:K5)</f>
        <v>0.75</v>
      </c>
      <c r="L6" s="18">
        <f>AVERAGE(L2:L3:L4:L5)</f>
        <v>0.79100000000000004</v>
      </c>
      <c r="M6" s="18">
        <f>AVERAGE(M2:M3:M4:M5)</f>
        <v>10.7941</v>
      </c>
      <c r="N6" s="18">
        <f>AVERAGE(N2:N3:N4:N5)</f>
        <v>2.4357000000000002</v>
      </c>
      <c r="O6" s="18">
        <f>AVERAGE(O2:O3:O4:O5)</f>
        <v>98.532399999999996</v>
      </c>
    </row>
  </sheetData>
  <pageMargins left="0.7" right="0.7" top="0.75" bottom="0.75" header="0.3" footer="0.3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Pesi</vt:lpstr>
      <vt:lpstr>Geometria</vt:lpstr>
      <vt:lpstr>Prestazioni</vt:lpstr>
      <vt:lpstr>Punto Progetto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Nicolosi</cp:lastModifiedBy>
  <dcterms:created xsi:type="dcterms:W3CDTF">2014-04-11T09:16:30Z</dcterms:created>
  <dcterms:modified xsi:type="dcterms:W3CDTF">2015-03-20T12:30:27Z</dcterms:modified>
</cp:coreProperties>
</file>